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'Sheet1'!$A$2:$D$38</definedName>
  </definedNames>
  <calcPr fullCalcOnLoad="1"/>
</workbook>
</file>

<file path=xl/sharedStrings.xml><?xml version="1.0" encoding="utf-8"?>
<sst xmlns="http://schemas.openxmlformats.org/spreadsheetml/2006/main" count="81" uniqueCount="81">
  <si>
    <t>Транспорт</t>
  </si>
  <si>
    <t>ОБЩЕГОСУДАРСТВЕННЫЕ ВОПРОСЫ</t>
  </si>
  <si>
    <t>СОЦИАЛЬНАЯ ПОЛИТИКА</t>
  </si>
  <si>
    <t>НАЦИОНАЛЬНАЯ ЭКОНОМИКА</t>
  </si>
  <si>
    <t>0106</t>
  </si>
  <si>
    <t>0412</t>
  </si>
  <si>
    <t>0500</t>
  </si>
  <si>
    <t>ЖИЛИЩНО-КОММУНАЛЬНОЕ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</si>
  <si>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</si>
  <si>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</si>
  <si>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0400</t>
  </si>
  <si>
    <t>0103</t>
  </si>
  <si>
    <t>0705</t>
  </si>
  <si>
    <t>0408</t>
  </si>
  <si>
    <t>Физическая культура</t>
  </si>
  <si>
    <t>0100</t>
  </si>
  <si>
    <t>0505</t>
  </si>
  <si>
    <t>0702</t>
  </si>
  <si>
    <t>Другие вопросы в области жилищно-коммунального хозяйства</t>
  </si>
  <si>
    <t>ФИЗИЧЕСКАЯ КУЛЬТУРА И СПОРТ</t>
  </si>
  <si>
    <t>0405</t>
  </si>
  <si>
    <t>Сельское хозяйство и рыболовство</t>
  </si>
  <si>
    <t>Другие вопросы в области национальной экономики</t>
  </si>
  <si>
    <t>0502</t>
  </si>
  <si>
    <t>Общее образование</t>
  </si>
  <si>
    <t>Пенсионное обеспечение</t>
  </si>
  <si>
    <t>Культура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</si>
  <si>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</si>
  <si>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0707</t>
  </si>
  <si>
    <t>1301</t>
  </si>
  <si>
    <t>1004</t>
  </si>
  <si>
    <t>0102</t>
  </si>
  <si>
    <t>Молодежная политика и оздоровление детей</t>
  </si>
  <si>
    <t>ОБРАЗОВАНИЕ</t>
  </si>
  <si>
    <t>1101</t>
  </si>
  <si>
    <t>1001</t>
  </si>
  <si>
    <t>0801</t>
  </si>
  <si>
    <t>Другие общегосударственные вопросы</t>
  </si>
  <si>
    <t>ОБСЛУЖИВАНИЕ ГОСУДАРСТВЕННОГО И МУНИЦИПАЛЬНОГО ДОЛГА</t>
  </si>
  <si>
    <t>0701</t>
  </si>
  <si>
    <t>Охрана семьи и детства</t>
  </si>
  <si>
    <t>0709</t>
  </si>
  <si>
    <t>Профессиональная подготовка, переподготовка и повышение квалификации</t>
  </si>
  <si>
    <t>1006</t>
  </si>
  <si>
    <t>0104</t>
  </si>
  <si>
    <t>1300</t>
  </si>
  <si>
    <t>0113</t>
  </si>
  <si>
    <t>0409</t>
  </si>
  <si>
    <t>Другие вопросы в области социальной политики</t>
  </si>
  <si>
    <t>Дорожное хозяйство (дорожные фонды)</t>
  </si>
  <si>
    <t>Обслуживание государственного внутреннего и муниципального долга</t>
  </si>
  <si>
    <t>1100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</si>
  <si>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</si>
  <si>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</si>
  <si>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1000</t>
  </si>
  <si>
    <t>0800</t>
  </si>
  <si>
    <t>Другие вопросы в области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</si>
  <si>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</si>
  <si>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</t>
  </si>
  <si>
    <t>Коммунальное хозяйство</t>
  </si>
  <si>
    <t>Наименование раздела, подраздела</t>
  </si>
  <si>
    <t>Раздел, подраздел</t>
  </si>
  <si>
    <t>РАСХОДЫ БЮДЖЕТА - ВСЕГО</t>
  </si>
  <si>
    <t>Социальное обеспечение населения</t>
  </si>
  <si>
    <t>0111</t>
  </si>
  <si>
    <t>Резервные фонды</t>
  </si>
  <si>
    <t>Дополнительное образование</t>
  </si>
  <si>
    <t>ОХРАНА ОКРУЖАЮЩЕЙ СРЕДЫ</t>
  </si>
  <si>
    <t>0600</t>
  </si>
  <si>
    <t>0605</t>
  </si>
  <si>
    <t>Другие вопросы в области охраны окружающей среды</t>
  </si>
  <si>
    <t>0703</t>
  </si>
  <si>
    <t>0105</t>
  </si>
  <si>
    <t>Судебная система</t>
  </si>
  <si>
    <t>-</t>
  </si>
  <si>
    <t>Утверждено решением о бюджете на 2019 год      (уточненный)</t>
  </si>
  <si>
    <t>Процент исполнения бюджета</t>
  </si>
  <si>
    <t>Уровень изменений по сравнению с соответствующим периодом 2018 года</t>
  </si>
  <si>
    <t>Расходы бюджета Пучежского муниципального района по разделам и подразделам классификации расходов бюджета за 1 полугодие 2019 года</t>
  </si>
  <si>
    <t xml:space="preserve">Исполнено за        1 полугодие 2019 </t>
  </si>
  <si>
    <t xml:space="preserve">Исполнено за        1 полугодие 2018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</si>
</sst>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##\ ###\ ###\ ###\ ##0.00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.0"/>
    <numFmt numFmtId="188" formatCode="#,##0.0"/>
  </numFmts>
  <fonts count="53"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4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19" borderId="0" applyNumberFormat="0" applyBorder="0" applyAlignment="0" applyProtection="0"/>
    <xf numFmtId="0" fontId="5" fillId="5" borderId="0" applyNumberFormat="0" applyBorder="0" applyAlignment="0" applyProtection="0"/>
    <xf numFmtId="0" fontId="8" fillId="29" borderId="1" applyNumberFormat="0" applyAlignment="0" applyProtection="0"/>
    <xf numFmtId="0" fontId="1" fillId="27" borderId="2" applyNumberFormat="0" applyAlignment="0" applyProtection="0"/>
    <xf numFmtId="0" fontId="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7" fillId="11" borderId="1" applyNumberFormat="0" applyAlignment="0" applyProtection="0"/>
    <xf numFmtId="0" fontId="2" fillId="0" borderId="6" applyNumberFormat="0" applyFill="0" applyAlignment="0" applyProtection="0"/>
    <xf numFmtId="0" fontId="9" fillId="30" borderId="0" applyNumberFormat="0" applyBorder="0" applyAlignment="0" applyProtection="0"/>
    <xf numFmtId="0" fontId="0" fillId="3" borderId="7" applyNumberFormat="0" applyFont="0" applyAlignment="0" applyProtection="0"/>
    <xf numFmtId="0" fontId="10" fillId="29" borderId="8" applyNumberFormat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10" applyNumberFormat="0" applyAlignment="0" applyProtection="0"/>
    <xf numFmtId="0" fontId="39" fillId="38" borderId="11" applyNumberFormat="0" applyAlignment="0" applyProtection="0"/>
    <xf numFmtId="0" fontId="40" fillId="38" borderId="10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5" fillId="39" borderId="16" applyNumberFormat="0" applyAlignment="0" applyProtection="0"/>
    <xf numFmtId="0" fontId="46" fillId="0" borderId="0" applyNumberFormat="0" applyFill="0" applyBorder="0" applyAlignment="0" applyProtection="0"/>
    <xf numFmtId="0" fontId="47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4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50" fillId="0" borderId="18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43" borderId="0" applyNumberFormat="0" applyBorder="0" applyAlignment="0" applyProtection="0"/>
  </cellStyleXfs>
  <cellXfs count="28"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0" fillId="29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center" wrapText="1"/>
    </xf>
    <xf numFmtId="180" fontId="22" fillId="0" borderId="19" xfId="0" applyNumberFormat="1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left" vertical="center" wrapText="1"/>
    </xf>
    <xf numFmtId="187" fontId="20" fillId="0" borderId="0" xfId="0" applyNumberFormat="1" applyFont="1" applyBorder="1" applyAlignment="1">
      <alignment/>
    </xf>
    <xf numFmtId="0" fontId="22" fillId="0" borderId="19" xfId="0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4" fontId="22" fillId="0" borderId="19" xfId="0" applyNumberFormat="1" applyFont="1" applyFill="1" applyBorder="1" applyAlignment="1">
      <alignment horizontal="center" vertical="center" wrapText="1"/>
    </xf>
    <xf numFmtId="4" fontId="22" fillId="6" borderId="19" xfId="0" applyNumberFormat="1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horizontal="left" vertical="center" wrapText="1"/>
    </xf>
    <xf numFmtId="0" fontId="24" fillId="6" borderId="19" xfId="0" applyFont="1" applyFill="1" applyBorder="1" applyAlignment="1">
      <alignment horizontal="center" vertical="center" wrapText="1"/>
    </xf>
    <xf numFmtId="4" fontId="24" fillId="6" borderId="19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49" fontId="22" fillId="0" borderId="19" xfId="0" applyNumberFormat="1" applyFont="1" applyFill="1" applyBorder="1" applyAlignment="1">
      <alignment horizontal="center" vertical="center" wrapText="1"/>
    </xf>
    <xf numFmtId="188" fontId="20" fillId="6" borderId="19" xfId="0" applyNumberFormat="1" applyFont="1" applyFill="1" applyBorder="1" applyAlignment="1">
      <alignment horizontal="center" vertical="center"/>
    </xf>
    <xf numFmtId="188" fontId="20" fillId="0" borderId="19" xfId="0" applyNumberFormat="1" applyFont="1" applyBorder="1" applyAlignment="1">
      <alignment horizontal="center" vertical="center"/>
    </xf>
    <xf numFmtId="188" fontId="21" fillId="6" borderId="19" xfId="0" applyNumberFormat="1" applyFont="1" applyFill="1" applyBorder="1" applyAlignment="1">
      <alignment horizontal="center" vertical="center"/>
    </xf>
    <xf numFmtId="188" fontId="20" fillId="0" borderId="19" xfId="0" applyNumberFormat="1" applyFont="1" applyFill="1" applyBorder="1" applyAlignment="1">
      <alignment horizontal="center" vertical="center"/>
    </xf>
    <xf numFmtId="4" fontId="22" fillId="0" borderId="19" xfId="0" applyNumberFormat="1" applyFont="1" applyBorder="1" applyAlignment="1">
      <alignment horizontal="center" vertical="center" wrapText="1"/>
    </xf>
    <xf numFmtId="49" fontId="22" fillId="6" borderId="19" xfId="0" applyNumberFormat="1" applyFont="1" applyFill="1" applyBorder="1" applyAlignment="1">
      <alignment horizontal="center" vertical="center" wrapText="1"/>
    </xf>
    <xf numFmtId="4" fontId="20" fillId="29" borderId="19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3" fillId="29" borderId="20" xfId="0" applyFont="1" applyFill="1" applyBorder="1" applyAlignment="1">
      <alignment horizontal="center" vertical="center" wrapText="1"/>
    </xf>
    <xf numFmtId="4" fontId="22" fillId="0" borderId="21" xfId="0" applyNumberFormat="1" applyFont="1" applyFill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9"/>
  <sheetViews>
    <sheetView tabSelected="1" zoomScaleSheetLayoutView="100" zoomScalePageLayoutView="0" workbookViewId="0" topLeftCell="A25">
      <selection activeCell="F45" sqref="F45"/>
    </sheetView>
  </sheetViews>
  <sheetFormatPr defaultColWidth="9.421875" defaultRowHeight="15"/>
  <cols>
    <col min="1" max="1" width="54.8515625" style="1" bestFit="1" customWidth="1"/>
    <col min="2" max="2" width="14.28125" style="9" bestFit="1" customWidth="1"/>
    <col min="3" max="3" width="17.00390625" style="1" customWidth="1"/>
    <col min="4" max="4" width="17.140625" style="1" bestFit="1" customWidth="1"/>
    <col min="5" max="5" width="15.28125" style="1" bestFit="1" customWidth="1"/>
    <col min="6" max="6" width="16.28125" style="24" customWidth="1"/>
    <col min="7" max="7" width="18.28125" style="1" customWidth="1"/>
    <col min="8" max="16384" width="9.421875" style="1" customWidth="1"/>
  </cols>
  <sheetData>
    <row r="1" spans="1:7" ht="37.5" customHeight="1">
      <c r="A1" s="26" t="s">
        <v>78</v>
      </c>
      <c r="B1" s="26"/>
      <c r="C1" s="26"/>
      <c r="D1" s="26"/>
      <c r="E1" s="26"/>
      <c r="F1" s="26"/>
      <c r="G1" s="26"/>
    </row>
    <row r="2" spans="1:7" ht="79.5" customHeight="1">
      <c r="A2" s="2" t="s">
        <v>60</v>
      </c>
      <c r="B2" s="2" t="s">
        <v>61</v>
      </c>
      <c r="C2" s="21" t="s">
        <v>75</v>
      </c>
      <c r="D2" s="2" t="s">
        <v>79</v>
      </c>
      <c r="E2" s="2" t="s">
        <v>76</v>
      </c>
      <c r="F2" s="23" t="s">
        <v>80</v>
      </c>
      <c r="G2" s="25" t="s">
        <v>77</v>
      </c>
    </row>
    <row r="3" spans="1:9" ht="15.75">
      <c r="A3" s="5" t="s">
        <v>1</v>
      </c>
      <c r="B3" s="8" t="s">
        <v>15</v>
      </c>
      <c r="C3" s="11">
        <f>SUM(C4:C10)</f>
        <v>34496897.28</v>
      </c>
      <c r="D3" s="11">
        <f>SUM(D4:D10)</f>
        <v>15093631.73</v>
      </c>
      <c r="E3" s="17">
        <f>D3/C3*100</f>
        <v>43.75359212015487</v>
      </c>
      <c r="F3" s="11">
        <f>SUM(F4:F10)</f>
        <v>15737368.870000001</v>
      </c>
      <c r="G3" s="17">
        <f aca="true" t="shared" si="0" ref="G3:G8">D3/F3*100</f>
        <v>95.90949957824812</v>
      </c>
      <c r="I3" s="6"/>
    </row>
    <row r="4" spans="1:7" ht="47.25">
      <c r="A4" s="3" t="s">
        <v>53</v>
      </c>
      <c r="B4" s="7" t="s">
        <v>31</v>
      </c>
      <c r="C4" s="4">
        <v>1201095</v>
      </c>
      <c r="D4" s="4">
        <v>557744.25</v>
      </c>
      <c r="E4" s="18">
        <f>D4/C4*100</f>
        <v>46.43631436314363</v>
      </c>
      <c r="F4" s="27">
        <v>608292.31</v>
      </c>
      <c r="G4" s="20">
        <f t="shared" si="0"/>
        <v>91.69016948447037</v>
      </c>
    </row>
    <row r="5" spans="1:7" ht="63">
      <c r="A5" s="3" t="s">
        <v>27</v>
      </c>
      <c r="B5" s="7" t="s">
        <v>11</v>
      </c>
      <c r="C5" s="4">
        <v>694825.92</v>
      </c>
      <c r="D5" s="4">
        <v>312980.45</v>
      </c>
      <c r="E5" s="18">
        <f aca="true" t="shared" si="1" ref="E5:E38">D5/C5*100</f>
        <v>45.04444077158204</v>
      </c>
      <c r="F5" s="27">
        <v>319154.96</v>
      </c>
      <c r="G5" s="20">
        <f t="shared" si="0"/>
        <v>98.06535671574711</v>
      </c>
    </row>
    <row r="6" spans="1:7" ht="63">
      <c r="A6" s="3" t="s">
        <v>8</v>
      </c>
      <c r="B6" s="7" t="s">
        <v>44</v>
      </c>
      <c r="C6" s="4">
        <v>15244489.72</v>
      </c>
      <c r="D6" s="4">
        <v>6753264.62</v>
      </c>
      <c r="E6" s="18">
        <f t="shared" si="1"/>
        <v>44.299709232904384</v>
      </c>
      <c r="F6" s="27">
        <v>7159469.55</v>
      </c>
      <c r="G6" s="20">
        <f t="shared" si="0"/>
        <v>94.32632645249535</v>
      </c>
    </row>
    <row r="7" spans="1:7" ht="15.75">
      <c r="A7" s="3" t="s">
        <v>73</v>
      </c>
      <c r="B7" s="16" t="s">
        <v>72</v>
      </c>
      <c r="C7" s="4">
        <v>3690</v>
      </c>
      <c r="D7" s="4">
        <v>0</v>
      </c>
      <c r="E7" s="18">
        <f t="shared" si="1"/>
        <v>0</v>
      </c>
      <c r="F7" s="27">
        <v>28545</v>
      </c>
      <c r="G7" s="20">
        <f t="shared" si="0"/>
        <v>0</v>
      </c>
    </row>
    <row r="8" spans="1:7" ht="47.25">
      <c r="A8" s="3" t="s">
        <v>57</v>
      </c>
      <c r="B8" s="7" t="s">
        <v>4</v>
      </c>
      <c r="C8" s="4">
        <v>4088300.93</v>
      </c>
      <c r="D8" s="4">
        <v>1728132.35</v>
      </c>
      <c r="E8" s="18">
        <f t="shared" si="1"/>
        <v>42.27018459719892</v>
      </c>
      <c r="F8" s="27">
        <v>1692200.31</v>
      </c>
      <c r="G8" s="20">
        <f t="shared" si="0"/>
        <v>102.12339164504705</v>
      </c>
    </row>
    <row r="9" spans="1:7" ht="15.75">
      <c r="A9" s="3" t="s">
        <v>65</v>
      </c>
      <c r="B9" s="16" t="s">
        <v>64</v>
      </c>
      <c r="C9" s="4">
        <v>300000</v>
      </c>
      <c r="D9" s="4">
        <v>0</v>
      </c>
      <c r="E9" s="18">
        <f t="shared" si="1"/>
        <v>0</v>
      </c>
      <c r="F9" s="27">
        <v>0</v>
      </c>
      <c r="G9" s="20" t="s">
        <v>74</v>
      </c>
    </row>
    <row r="10" spans="1:7" ht="15.75">
      <c r="A10" s="3" t="s">
        <v>37</v>
      </c>
      <c r="B10" s="7" t="s">
        <v>46</v>
      </c>
      <c r="C10" s="4">
        <v>12964495.71</v>
      </c>
      <c r="D10" s="4">
        <v>5741510.06</v>
      </c>
      <c r="E10" s="18">
        <f t="shared" si="1"/>
        <v>44.28641258735084</v>
      </c>
      <c r="F10" s="27">
        <v>5929706.74</v>
      </c>
      <c r="G10" s="20">
        <f aca="true" t="shared" si="2" ref="G10:G21">D10/F10*100</f>
        <v>96.82620594488286</v>
      </c>
    </row>
    <row r="11" spans="1:7" ht="15.75">
      <c r="A11" s="5" t="s">
        <v>3</v>
      </c>
      <c r="B11" s="8" t="s">
        <v>10</v>
      </c>
      <c r="C11" s="11">
        <f>SUM(C12:C15)</f>
        <v>25653025.87</v>
      </c>
      <c r="D11" s="11">
        <f>SUM(D12:D15)</f>
        <v>8787356.309999999</v>
      </c>
      <c r="E11" s="17">
        <f>D11/C11*100</f>
        <v>34.25465812310428</v>
      </c>
      <c r="F11" s="11">
        <f>SUM(F12:F15)</f>
        <v>8311403.220000001</v>
      </c>
      <c r="G11" s="17">
        <f t="shared" si="2"/>
        <v>105.72650703379058</v>
      </c>
    </row>
    <row r="12" spans="1:7" ht="15.75">
      <c r="A12" s="3" t="s">
        <v>21</v>
      </c>
      <c r="B12" s="7" t="s">
        <v>20</v>
      </c>
      <c r="C12" s="4">
        <v>273670.4</v>
      </c>
      <c r="D12" s="4">
        <v>41175.5</v>
      </c>
      <c r="E12" s="18">
        <f t="shared" si="1"/>
        <v>15.045653457589857</v>
      </c>
      <c r="F12" s="27">
        <v>67306</v>
      </c>
      <c r="G12" s="20">
        <f t="shared" si="2"/>
        <v>61.17656672510623</v>
      </c>
    </row>
    <row r="13" spans="1:7" ht="15.75">
      <c r="A13" s="3" t="s">
        <v>0</v>
      </c>
      <c r="B13" s="7" t="s">
        <v>13</v>
      </c>
      <c r="C13" s="4">
        <v>7545684.21</v>
      </c>
      <c r="D13" s="4">
        <v>4049629.58</v>
      </c>
      <c r="E13" s="18">
        <f t="shared" si="1"/>
        <v>53.6681560915733</v>
      </c>
      <c r="F13" s="27">
        <v>4809854.03</v>
      </c>
      <c r="G13" s="20">
        <f t="shared" si="2"/>
        <v>84.19443822497873</v>
      </c>
    </row>
    <row r="14" spans="1:7" ht="15.75">
      <c r="A14" s="3" t="s">
        <v>49</v>
      </c>
      <c r="B14" s="7" t="s">
        <v>47</v>
      </c>
      <c r="C14" s="4">
        <v>14236721.26</v>
      </c>
      <c r="D14" s="4">
        <v>3207221.02</v>
      </c>
      <c r="E14" s="18">
        <f t="shared" si="1"/>
        <v>22.527806518282567</v>
      </c>
      <c r="F14" s="27">
        <v>1528261.36</v>
      </c>
      <c r="G14" s="20">
        <f t="shared" si="2"/>
        <v>209.86076753259007</v>
      </c>
    </row>
    <row r="15" spans="1:7" ht="15.75">
      <c r="A15" s="3" t="s">
        <v>22</v>
      </c>
      <c r="B15" s="7" t="s">
        <v>5</v>
      </c>
      <c r="C15" s="4">
        <v>3596950</v>
      </c>
      <c r="D15" s="4">
        <v>1489330.21</v>
      </c>
      <c r="E15" s="18">
        <f t="shared" si="1"/>
        <v>41.40536315489512</v>
      </c>
      <c r="F15" s="27">
        <v>1905981.83</v>
      </c>
      <c r="G15" s="20">
        <f t="shared" si="2"/>
        <v>78.13979055613557</v>
      </c>
    </row>
    <row r="16" spans="1:7" ht="15.75">
      <c r="A16" s="5" t="s">
        <v>7</v>
      </c>
      <c r="B16" s="8" t="s">
        <v>6</v>
      </c>
      <c r="C16" s="11">
        <f>SUM(C17:C18)</f>
        <v>19264171.71</v>
      </c>
      <c r="D16" s="11">
        <f>SUM(D17:D18)</f>
        <v>5023846.5</v>
      </c>
      <c r="E16" s="17">
        <f>D16/C16*100</f>
        <v>26.07870494318803</v>
      </c>
      <c r="F16" s="11">
        <f>SUM(F17:F18)</f>
        <v>1778340.88</v>
      </c>
      <c r="G16" s="17">
        <f t="shared" si="2"/>
        <v>282.5018845655733</v>
      </c>
    </row>
    <row r="17" spans="1:7" ht="15.75">
      <c r="A17" s="3" t="s">
        <v>59</v>
      </c>
      <c r="B17" s="7" t="s">
        <v>23</v>
      </c>
      <c r="C17" s="4">
        <v>13579943.25</v>
      </c>
      <c r="D17" s="4">
        <v>2814769.69</v>
      </c>
      <c r="E17" s="18">
        <f t="shared" si="1"/>
        <v>20.727403923429502</v>
      </c>
      <c r="F17" s="27">
        <v>133018.95</v>
      </c>
      <c r="G17" s="20">
        <f t="shared" si="2"/>
        <v>2116.0666882425394</v>
      </c>
    </row>
    <row r="18" spans="1:7" ht="31.5">
      <c r="A18" s="3" t="s">
        <v>18</v>
      </c>
      <c r="B18" s="7" t="s">
        <v>16</v>
      </c>
      <c r="C18" s="4">
        <v>5684228.46</v>
      </c>
      <c r="D18" s="4">
        <v>2209076.81</v>
      </c>
      <c r="E18" s="18">
        <f t="shared" si="1"/>
        <v>38.863265710470756</v>
      </c>
      <c r="F18" s="27">
        <v>1645321.93</v>
      </c>
      <c r="G18" s="20">
        <f t="shared" si="2"/>
        <v>134.26410781505842</v>
      </c>
    </row>
    <row r="19" spans="1:7" ht="15.75">
      <c r="A19" s="5" t="s">
        <v>67</v>
      </c>
      <c r="B19" s="22" t="s">
        <v>68</v>
      </c>
      <c r="C19" s="11">
        <f>C20</f>
        <v>800000</v>
      </c>
      <c r="D19" s="11">
        <f>D20</f>
        <v>0</v>
      </c>
      <c r="E19" s="17">
        <f>D19/C19*100</f>
        <v>0</v>
      </c>
      <c r="F19" s="11">
        <f>F20</f>
        <v>461839</v>
      </c>
      <c r="G19" s="17">
        <f t="shared" si="2"/>
        <v>0</v>
      </c>
    </row>
    <row r="20" spans="1:7" ht="31.5">
      <c r="A20" s="3" t="s">
        <v>70</v>
      </c>
      <c r="B20" s="16" t="s">
        <v>69</v>
      </c>
      <c r="C20" s="10">
        <v>800000</v>
      </c>
      <c r="D20" s="10">
        <v>0</v>
      </c>
      <c r="E20" s="18">
        <f t="shared" si="1"/>
        <v>0</v>
      </c>
      <c r="F20" s="27">
        <v>461839</v>
      </c>
      <c r="G20" s="20">
        <f t="shared" si="2"/>
        <v>0</v>
      </c>
    </row>
    <row r="21" spans="1:7" ht="15.75">
      <c r="A21" s="5" t="s">
        <v>33</v>
      </c>
      <c r="B21" s="8" t="s">
        <v>58</v>
      </c>
      <c r="C21" s="11">
        <f>SUM(C22:C27)</f>
        <v>138426829.81</v>
      </c>
      <c r="D21" s="11">
        <f>SUM(D22:D27)</f>
        <v>62907004.769999996</v>
      </c>
      <c r="E21" s="17">
        <f>D21/C21*100</f>
        <v>45.44422844642475</v>
      </c>
      <c r="F21" s="11">
        <f>SUM(F22:F27)</f>
        <v>61822287.510000005</v>
      </c>
      <c r="G21" s="17">
        <f t="shared" si="2"/>
        <v>101.75457315426016</v>
      </c>
    </row>
    <row r="22" spans="1:7" ht="15.75">
      <c r="A22" s="3" t="s">
        <v>52</v>
      </c>
      <c r="B22" s="7" t="s">
        <v>39</v>
      </c>
      <c r="C22" s="4">
        <v>44365808.73</v>
      </c>
      <c r="D22" s="4">
        <v>19550868.91</v>
      </c>
      <c r="E22" s="18">
        <f t="shared" si="1"/>
        <v>44.06742369778954</v>
      </c>
      <c r="F22" s="27">
        <v>19140179.19</v>
      </c>
      <c r="G22" s="20">
        <f aca="true" t="shared" si="3" ref="G22:G27">D22/F22*100</f>
        <v>102.14569422743213</v>
      </c>
    </row>
    <row r="23" spans="1:7" ht="15.75">
      <c r="A23" s="3" t="s">
        <v>24</v>
      </c>
      <c r="B23" s="7" t="s">
        <v>17</v>
      </c>
      <c r="C23" s="4">
        <v>65023939.89</v>
      </c>
      <c r="D23" s="4">
        <v>29489991.75</v>
      </c>
      <c r="E23" s="18">
        <f t="shared" si="1"/>
        <v>45.35251447372732</v>
      </c>
      <c r="F23" s="27">
        <v>29670401.78</v>
      </c>
      <c r="G23" s="20">
        <f t="shared" si="3"/>
        <v>99.39195285814561</v>
      </c>
    </row>
    <row r="24" spans="1:7" ht="15.75">
      <c r="A24" s="3" t="s">
        <v>66</v>
      </c>
      <c r="B24" s="16" t="s">
        <v>71</v>
      </c>
      <c r="C24" s="4">
        <v>21564323.72</v>
      </c>
      <c r="D24" s="4">
        <v>10574909.83</v>
      </c>
      <c r="E24" s="18">
        <f t="shared" si="1"/>
        <v>49.03891245238643</v>
      </c>
      <c r="F24" s="27">
        <v>9661913.14</v>
      </c>
      <c r="G24" s="20">
        <f t="shared" si="3"/>
        <v>109.44944005157969</v>
      </c>
    </row>
    <row r="25" spans="1:7" ht="31.5">
      <c r="A25" s="3" t="s">
        <v>42</v>
      </c>
      <c r="B25" s="7" t="s">
        <v>12</v>
      </c>
      <c r="C25" s="4">
        <v>327370</v>
      </c>
      <c r="D25" s="4">
        <v>116195.5</v>
      </c>
      <c r="E25" s="18">
        <f t="shared" si="1"/>
        <v>35.49363105965727</v>
      </c>
      <c r="F25" s="27">
        <v>72791</v>
      </c>
      <c r="G25" s="20">
        <f t="shared" si="3"/>
        <v>159.62893764339</v>
      </c>
    </row>
    <row r="26" spans="1:7" ht="15.75">
      <c r="A26" s="3" t="s">
        <v>32</v>
      </c>
      <c r="B26" s="7" t="s">
        <v>28</v>
      </c>
      <c r="C26" s="4">
        <v>1381700</v>
      </c>
      <c r="D26" s="4">
        <v>492080.72</v>
      </c>
      <c r="E26" s="18">
        <f t="shared" si="1"/>
        <v>35.61415068394007</v>
      </c>
      <c r="F26" s="27">
        <v>504455.88</v>
      </c>
      <c r="G26" s="20">
        <f t="shared" si="3"/>
        <v>97.54683006172908</v>
      </c>
    </row>
    <row r="27" spans="1:7" ht="15.75">
      <c r="A27" s="3" t="s">
        <v>56</v>
      </c>
      <c r="B27" s="7" t="s">
        <v>41</v>
      </c>
      <c r="C27" s="4">
        <v>5763687.47</v>
      </c>
      <c r="D27" s="4">
        <v>2682958.06</v>
      </c>
      <c r="E27" s="18">
        <f t="shared" si="1"/>
        <v>46.549332765955825</v>
      </c>
      <c r="F27" s="27">
        <v>2772546.52</v>
      </c>
      <c r="G27" s="20">
        <f t="shared" si="3"/>
        <v>96.76873014199235</v>
      </c>
    </row>
    <row r="28" spans="1:7" ht="15.75">
      <c r="A28" s="5" t="s">
        <v>9</v>
      </c>
      <c r="B28" s="8" t="s">
        <v>55</v>
      </c>
      <c r="C28" s="11">
        <f>C29</f>
        <v>29996624.4</v>
      </c>
      <c r="D28" s="11">
        <f>D29</f>
        <v>14594232.93</v>
      </c>
      <c r="E28" s="17">
        <f>D28/C28*100</f>
        <v>48.652917526280056</v>
      </c>
      <c r="F28" s="11">
        <f>F29</f>
        <v>15503504.5</v>
      </c>
      <c r="G28" s="17">
        <f aca="true" t="shared" si="4" ref="G28:G39">D28/F28*100</f>
        <v>94.13505785095234</v>
      </c>
    </row>
    <row r="29" spans="1:7" ht="15.75">
      <c r="A29" s="3" t="s">
        <v>26</v>
      </c>
      <c r="B29" s="7" t="s">
        <v>36</v>
      </c>
      <c r="C29" s="4">
        <v>29996624.4</v>
      </c>
      <c r="D29" s="10">
        <v>14594232.93</v>
      </c>
      <c r="E29" s="18">
        <f t="shared" si="1"/>
        <v>48.652917526280056</v>
      </c>
      <c r="F29" s="27">
        <v>15503504.5</v>
      </c>
      <c r="G29" s="20">
        <f t="shared" si="4"/>
        <v>94.13505785095234</v>
      </c>
    </row>
    <row r="30" spans="1:7" ht="15.75">
      <c r="A30" s="5" t="s">
        <v>2</v>
      </c>
      <c r="B30" s="8" t="s">
        <v>54</v>
      </c>
      <c r="C30" s="11">
        <f>SUM(C31:C34)</f>
        <v>6441594.130000001</v>
      </c>
      <c r="D30" s="11">
        <f>SUM(D31:D34)</f>
        <v>1312201.58</v>
      </c>
      <c r="E30" s="17">
        <f>D30/C30*100</f>
        <v>20.370758441435672</v>
      </c>
      <c r="F30" s="11">
        <f>SUM(F31:F34)</f>
        <v>1305216.1099999999</v>
      </c>
      <c r="G30" s="17">
        <f t="shared" si="4"/>
        <v>100.53519642812256</v>
      </c>
    </row>
    <row r="31" spans="1:7" ht="15.75">
      <c r="A31" s="3" t="s">
        <v>25</v>
      </c>
      <c r="B31" s="7" t="s">
        <v>35</v>
      </c>
      <c r="C31" s="4">
        <v>1393900</v>
      </c>
      <c r="D31" s="4">
        <v>729196.37</v>
      </c>
      <c r="E31" s="18">
        <f t="shared" si="1"/>
        <v>52.313391921945616</v>
      </c>
      <c r="F31" s="27">
        <v>635090.72</v>
      </c>
      <c r="G31" s="20">
        <f t="shared" si="4"/>
        <v>114.817670458167</v>
      </c>
    </row>
    <row r="32" spans="1:7" ht="15.75">
      <c r="A32" s="3" t="s">
        <v>63</v>
      </c>
      <c r="B32" s="7">
        <v>1003</v>
      </c>
      <c r="C32" s="4">
        <v>3639589.22</v>
      </c>
      <c r="D32" s="4">
        <v>0</v>
      </c>
      <c r="E32" s="18">
        <f t="shared" si="1"/>
        <v>0</v>
      </c>
      <c r="F32" s="27">
        <v>0</v>
      </c>
      <c r="G32" s="20" t="e">
        <f t="shared" si="4"/>
        <v>#DIV/0!</v>
      </c>
    </row>
    <row r="33" spans="1:7" ht="15.75">
      <c r="A33" s="3" t="s">
        <v>40</v>
      </c>
      <c r="B33" s="7" t="s">
        <v>30</v>
      </c>
      <c r="C33" s="4">
        <v>873329.91</v>
      </c>
      <c r="D33" s="4">
        <v>367005.21</v>
      </c>
      <c r="E33" s="18">
        <f t="shared" si="1"/>
        <v>42.0236620545837</v>
      </c>
      <c r="F33" s="27">
        <v>463725.39</v>
      </c>
      <c r="G33" s="20">
        <f t="shared" si="4"/>
        <v>79.14278965833638</v>
      </c>
    </row>
    <row r="34" spans="1:7" ht="15.75">
      <c r="A34" s="3" t="s">
        <v>48</v>
      </c>
      <c r="B34" s="7" t="s">
        <v>43</v>
      </c>
      <c r="C34" s="4">
        <v>534775</v>
      </c>
      <c r="D34" s="4">
        <v>216000</v>
      </c>
      <c r="E34" s="18">
        <f t="shared" si="1"/>
        <v>40.39081856855687</v>
      </c>
      <c r="F34" s="27">
        <v>206400</v>
      </c>
      <c r="G34" s="20">
        <f t="shared" si="4"/>
        <v>104.65116279069768</v>
      </c>
    </row>
    <row r="35" spans="1:7" ht="15.75">
      <c r="A35" s="5" t="s">
        <v>19</v>
      </c>
      <c r="B35" s="8" t="s">
        <v>51</v>
      </c>
      <c r="C35" s="11">
        <f>C36</f>
        <v>835600</v>
      </c>
      <c r="D35" s="11">
        <f>D36</f>
        <v>460944</v>
      </c>
      <c r="E35" s="17">
        <f>D35/C35*100</f>
        <v>55.163235998085206</v>
      </c>
      <c r="F35" s="11">
        <f>F36</f>
        <v>353217.2</v>
      </c>
      <c r="G35" s="17">
        <f t="shared" si="4"/>
        <v>130.4987412843995</v>
      </c>
    </row>
    <row r="36" spans="1:7" ht="15.75">
      <c r="A36" s="3" t="s">
        <v>14</v>
      </c>
      <c r="B36" s="7" t="s">
        <v>34</v>
      </c>
      <c r="C36" s="4">
        <v>835600</v>
      </c>
      <c r="D36" s="10">
        <v>460944</v>
      </c>
      <c r="E36" s="18">
        <f t="shared" si="1"/>
        <v>55.163235998085206</v>
      </c>
      <c r="F36" s="27">
        <v>353217.2</v>
      </c>
      <c r="G36" s="20">
        <f t="shared" si="4"/>
        <v>130.4987412843995</v>
      </c>
    </row>
    <row r="37" spans="1:7" ht="31.5">
      <c r="A37" s="5" t="s">
        <v>38</v>
      </c>
      <c r="B37" s="8" t="s">
        <v>45</v>
      </c>
      <c r="C37" s="11">
        <f>C38</f>
        <v>5600</v>
      </c>
      <c r="D37" s="11">
        <f>D38</f>
        <v>2761.68</v>
      </c>
      <c r="E37" s="17">
        <f>D37/C37*100</f>
        <v>49.315714285714286</v>
      </c>
      <c r="F37" s="11">
        <f>F38</f>
        <v>150505</v>
      </c>
      <c r="G37" s="17">
        <f t="shared" si="4"/>
        <v>1.8349423607189128</v>
      </c>
    </row>
    <row r="38" spans="1:7" ht="31.5">
      <c r="A38" s="3" t="s">
        <v>50</v>
      </c>
      <c r="B38" s="7" t="s">
        <v>29</v>
      </c>
      <c r="C38" s="4">
        <v>5600</v>
      </c>
      <c r="D38" s="10">
        <v>2761.68</v>
      </c>
      <c r="E38" s="18">
        <f t="shared" si="1"/>
        <v>49.315714285714286</v>
      </c>
      <c r="F38" s="27">
        <v>150505</v>
      </c>
      <c r="G38" s="20">
        <f t="shared" si="4"/>
        <v>1.8349423607189128</v>
      </c>
    </row>
    <row r="39" spans="1:7" s="15" customFormat="1" ht="15.75">
      <c r="A39" s="12" t="s">
        <v>62</v>
      </c>
      <c r="B39" s="13"/>
      <c r="C39" s="14">
        <f>C37+C35+C30+C28+C21+C16+C11+C3+C19</f>
        <v>255920343.20000002</v>
      </c>
      <c r="D39" s="14">
        <f>D37+D35+D30+D28+D21+D16+D11+D3+D19</f>
        <v>108181979.5</v>
      </c>
      <c r="E39" s="19">
        <f>D39/C39*100</f>
        <v>42.27173899007181</v>
      </c>
      <c r="F39" s="14">
        <f>F37+F35+F30+F28+F21+F16+F11+F3+F19</f>
        <v>105423682.29</v>
      </c>
      <c r="G39" s="19">
        <f t="shared" si="4"/>
        <v>102.61639239882787</v>
      </c>
    </row>
  </sheetData>
  <sheetProtection/>
  <autoFilter ref="A2:D38"/>
  <mergeCells count="1">
    <mergeCell ref="A1:G1"/>
  </mergeCells>
  <printOptions/>
  <pageMargins left="0.31496062992125984" right="0.11811023622047245" top="0.5511811023622047" bottom="0.5511811023622047" header="0.31496062992125984" footer="0.31496062992125984"/>
  <pageSetup errors="blank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2019-10-22T13:34:29Z</cp:lastPrinted>
  <dcterms:created xsi:type="dcterms:W3CDTF">2017-04-18T09:53:03Z</dcterms:created>
  <dcterms:modified xsi:type="dcterms:W3CDTF">2019-10-23T05:15:49Z</dcterms:modified>
  <cp:category/>
  <cp:version/>
  <cp:contentType/>
  <cp:contentStatus/>
</cp:coreProperties>
</file>